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0\2020 Q4\"/>
    </mc:Choice>
  </mc:AlternateContent>
  <xr:revisionPtr revIDLastSave="0" documentId="13_ncr:1_{B7F87A22-E990-4CAA-81B4-E2EF1856FBD7}" xr6:coauthVersionLast="44" xr6:coauthVersionMax="44" xr10:uidLastSave="{00000000-0000-0000-0000-000000000000}"/>
  <bookViews>
    <workbookView xWindow="28680" yWindow="-120" windowWidth="38640" windowHeight="21240" tabRatio="782" activeTab="1" xr2:uid="{00000000-000D-0000-FFFF-FFFF00000000}"/>
  </bookViews>
  <sheets>
    <sheet name="YTD Group" sheetId="1" r:id="rId1"/>
    <sheet name="Q-o-Q Group " sheetId="2" r:id="rId2"/>
  </sheets>
  <definedNames>
    <definedName name="_xlnm.Print_Area" localSheetId="1">'Q-o-Q Group '!$A$1:$K$13</definedName>
    <definedName name="_xlnm.Print_Area" localSheetId="0">'YTD Group'!$A$1:$K$33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1" l="1"/>
  <c r="J15" i="1"/>
  <c r="K15" i="1"/>
  <c r="K17" i="1" s="1"/>
  <c r="K19" i="1" l="1"/>
  <c r="K21" i="1" s="1"/>
  <c r="J29" i="1"/>
  <c r="J17" i="1"/>
  <c r="J19" i="1" l="1"/>
  <c r="J21" i="1" s="1"/>
  <c r="I29" i="1" l="1"/>
  <c r="I15" i="1"/>
  <c r="I17" i="1" s="1"/>
  <c r="I19" i="1" l="1"/>
  <c r="I21" i="1" s="1"/>
  <c r="H29" i="1" l="1"/>
  <c r="H15" i="1"/>
  <c r="H17" i="1" s="1"/>
  <c r="H19" i="1" l="1"/>
  <c r="H21" i="1" s="1"/>
  <c r="G29" i="1"/>
  <c r="G15" i="1"/>
  <c r="G17" i="1" s="1"/>
  <c r="G19" i="1" l="1"/>
  <c r="G21" i="1" s="1"/>
  <c r="F29" i="1" l="1"/>
  <c r="F15" i="1"/>
  <c r="F17" i="1" s="1"/>
  <c r="F19" i="1" l="1"/>
  <c r="F21" i="1" s="1"/>
  <c r="D15" i="1" l="1"/>
  <c r="D17" i="1" s="1"/>
  <c r="D19" i="1" l="1"/>
  <c r="D21" i="1" s="1"/>
</calcChain>
</file>

<file path=xl/sharedStrings.xml><?xml version="1.0" encoding="utf-8"?>
<sst xmlns="http://schemas.openxmlformats.org/spreadsheetml/2006/main" count="48" uniqueCount="33">
  <si>
    <t>Net debt</t>
  </si>
  <si>
    <t>Total equity</t>
  </si>
  <si>
    <t>Net debt + Total equity</t>
  </si>
  <si>
    <t>Net debt ratio</t>
  </si>
  <si>
    <t>Reconciliation of Net debt and Net debt ratio</t>
  </si>
  <si>
    <t>Financial liabilities to related parties (current)</t>
  </si>
  <si>
    <t>Other financial liabilities (current)</t>
  </si>
  <si>
    <t>Financial liabilities to related parties (non-current)</t>
  </si>
  <si>
    <t>Other financial liabilities (non-current)</t>
  </si>
  <si>
    <t>Less: Cash and cash equivalents</t>
  </si>
  <si>
    <t>Less: Other current financial assets</t>
  </si>
  <si>
    <t>March 31</t>
  </si>
  <si>
    <t>June 30</t>
  </si>
  <si>
    <t>Sept 30</t>
  </si>
  <si>
    <t>Dec 31</t>
  </si>
  <si>
    <t>Net cash generated from operating activities</t>
  </si>
  <si>
    <t>Net cash used in investing activities</t>
  </si>
  <si>
    <t>Free cash flow</t>
  </si>
  <si>
    <t>Net debt ratio = Net debt / (Net debt +Total equity)</t>
  </si>
  <si>
    <t>Free cash flow = Net cash generated from operating activities + Net cash used in investing activities + Repayment of other financial liabilities - Proceeds from / (Payments for) other financial assets - net</t>
  </si>
  <si>
    <t>Payments for / Proceeds from other financial assets - net</t>
  </si>
  <si>
    <t>Reconciliation of free cash flow (from continuing operation)</t>
  </si>
  <si>
    <t>Q1</t>
  </si>
  <si>
    <t>Q2</t>
  </si>
  <si>
    <t>Q3</t>
  </si>
  <si>
    <t>Q4</t>
  </si>
  <si>
    <t>(HUF million)</t>
  </si>
  <si>
    <t xml:space="preserve">Reconciliation of free cash flow </t>
  </si>
  <si>
    <t>Lease libilities (current)</t>
  </si>
  <si>
    <t>Lease libilities (non-current)</t>
  </si>
  <si>
    <t>Bonds</t>
  </si>
  <si>
    <t xml:space="preserve">Repayment of lease and other financial liabilities </t>
  </si>
  <si>
    <t>Free cash flow = Net cash generated from operating activities + Net cash used in investing activities + Repayment of lease and other financial liabilities -  (Payments for) other financial assets -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</si>
</sst>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19" x14ac:knownFonts="1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color indexed="8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</borders>
  <cellStyleXfs count="45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4" fontId="3" fillId="0" borderId="0" applyFill="0" applyBorder="0" applyAlignment="0"/>
    <xf numFmtId="38" fontId="4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6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9" fillId="0" borderId="0"/>
    <xf numFmtId="0" fontId="12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5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5" fillId="0" borderId="0" applyFont="0" applyFill="0" applyBorder="0" applyAlignment="0" applyProtection="0"/>
    <xf numFmtId="49" fontId="3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0" fontId="11" fillId="0" borderId="0"/>
    <xf numFmtId="0" fontId="12" fillId="0" borderId="0"/>
  </cellStyleXfs>
  <cellXfs count="49">
    <xf numFmtId="165" fontId="0" fillId="0" borderId="0" xfId="0" applyNumberFormat="1"/>
    <xf numFmtId="165" fontId="15" fillId="0" borderId="0" xfId="0" applyNumberFormat="1" applyFont="1"/>
    <xf numFmtId="49" fontId="14" fillId="5" borderId="9" xfId="29" quotePrefix="1" applyNumberFormat="1" applyFont="1" applyFill="1" applyBorder="1" applyAlignment="1">
      <alignment horizontal="center"/>
    </xf>
    <xf numFmtId="165" fontId="16" fillId="4" borderId="0" xfId="0" applyNumberFormat="1" applyFont="1" applyFill="1" applyAlignment="1">
      <alignment horizontal="left"/>
    </xf>
    <xf numFmtId="37" fontId="16" fillId="4" borderId="0" xfId="0" applyNumberFormat="1" applyFont="1" applyFill="1"/>
    <xf numFmtId="176" fontId="13" fillId="4" borderId="9" xfId="0" applyNumberFormat="1" applyFont="1" applyFill="1" applyBorder="1" applyAlignment="1">
      <alignment horizontal="right"/>
    </xf>
    <xf numFmtId="37" fontId="16" fillId="7" borderId="9" xfId="0" applyNumberFormat="1" applyFont="1" applyFill="1" applyBorder="1" applyAlignment="1">
      <alignment horizontal="center"/>
    </xf>
    <xf numFmtId="37" fontId="17" fillId="4" borderId="0" xfId="38" applyNumberFormat="1" applyFont="1" applyFill="1"/>
    <xf numFmtId="37" fontId="15" fillId="4" borderId="0" xfId="38" applyNumberFormat="1" applyFont="1" applyFill="1"/>
    <xf numFmtId="165" fontId="15" fillId="4" borderId="0" xfId="0" applyNumberFormat="1" applyFont="1" applyFill="1"/>
    <xf numFmtId="176" fontId="15" fillId="7" borderId="9" xfId="0" applyNumberFormat="1" applyFont="1" applyFill="1" applyBorder="1" applyAlignment="1">
      <alignment horizontal="right"/>
    </xf>
    <xf numFmtId="37" fontId="13" fillId="4" borderId="0" xfId="0" applyNumberFormat="1" applyFont="1" applyFill="1"/>
    <xf numFmtId="0" fontId="14" fillId="6" borderId="0" xfId="0" applyFont="1" applyFill="1" applyAlignment="1">
      <alignment vertical="top"/>
    </xf>
    <xf numFmtId="37" fontId="16" fillId="6" borderId="0" xfId="0" applyNumberFormat="1" applyFont="1" applyFill="1"/>
    <xf numFmtId="37" fontId="14" fillId="6" borderId="0" xfId="0" applyNumberFormat="1" applyFont="1" applyFill="1"/>
    <xf numFmtId="176" fontId="14" fillId="6" borderId="9" xfId="0" applyNumberFormat="1" applyFont="1" applyFill="1" applyBorder="1" applyAlignment="1">
      <alignment horizontal="right"/>
    </xf>
    <xf numFmtId="0" fontId="15" fillId="4" borderId="0" xfId="38" applyFont="1" applyFill="1"/>
    <xf numFmtId="165" fontId="15" fillId="7" borderId="9" xfId="0" applyNumberFormat="1" applyFont="1" applyFill="1" applyBorder="1"/>
    <xf numFmtId="165" fontId="15" fillId="6" borderId="0" xfId="0" applyNumberFormat="1" applyFont="1" applyFill="1"/>
    <xf numFmtId="37" fontId="18" fillId="4" borderId="0" xfId="38" applyNumberFormat="1" applyFont="1" applyFill="1"/>
    <xf numFmtId="164" fontId="15" fillId="4" borderId="9" xfId="39" applyNumberFormat="1" applyFont="1" applyFill="1" applyBorder="1"/>
    <xf numFmtId="0" fontId="14" fillId="6" borderId="11" xfId="0" applyFont="1" applyFill="1" applyBorder="1" applyAlignment="1">
      <alignment vertical="top"/>
    </xf>
    <xf numFmtId="37" fontId="16" fillId="6" borderId="11" xfId="0" applyNumberFormat="1" applyFont="1" applyFill="1" applyBorder="1"/>
    <xf numFmtId="37" fontId="14" fillId="6" borderId="11" xfId="0" applyNumberFormat="1" applyFont="1" applyFill="1" applyBorder="1"/>
    <xf numFmtId="164" fontId="14" fillId="6" borderId="12" xfId="39" applyNumberFormat="1" applyFont="1" applyFill="1" applyBorder="1" applyAlignment="1">
      <alignment horizontal="right"/>
    </xf>
    <xf numFmtId="37" fontId="14" fillId="4" borderId="0" xfId="0" applyNumberFormat="1" applyFont="1" applyFill="1"/>
    <xf numFmtId="37" fontId="14" fillId="7" borderId="9" xfId="0" applyNumberFormat="1" applyFont="1" applyFill="1" applyBorder="1" applyAlignment="1">
      <alignment horizontal="center"/>
    </xf>
    <xf numFmtId="165" fontId="14" fillId="4" borderId="0" xfId="0" applyNumberFormat="1" applyFont="1" applyFill="1" applyAlignment="1">
      <alignment horizontal="left"/>
    </xf>
    <xf numFmtId="37" fontId="14" fillId="4" borderId="0" xfId="38" applyNumberFormat="1" applyFont="1" applyFill="1"/>
    <xf numFmtId="176" fontId="14" fillId="7" borderId="9" xfId="0" applyNumberFormat="1" applyFont="1" applyFill="1" applyBorder="1" applyAlignment="1">
      <alignment horizontal="right"/>
    </xf>
    <xf numFmtId="176" fontId="15" fillId="4" borderId="9" xfId="0" applyNumberFormat="1" applyFont="1" applyFill="1" applyBorder="1" applyAlignment="1">
      <alignment horizontal="right"/>
    </xf>
    <xf numFmtId="0" fontId="14" fillId="4" borderId="0" xfId="0" applyFont="1" applyFill="1" applyAlignment="1">
      <alignment vertical="top"/>
    </xf>
    <xf numFmtId="37" fontId="15" fillId="4" borderId="0" xfId="0" applyNumberFormat="1" applyFont="1" applyFill="1"/>
    <xf numFmtId="165" fontId="14" fillId="6" borderId="6" xfId="0" applyNumberFormat="1" applyFont="1" applyFill="1" applyBorder="1" applyAlignment="1">
      <alignment horizontal="left"/>
    </xf>
    <xf numFmtId="165" fontId="16" fillId="6" borderId="6" xfId="0" applyNumberFormat="1" applyFont="1" applyFill="1" applyBorder="1" applyAlignment="1">
      <alignment horizontal="left"/>
    </xf>
    <xf numFmtId="37" fontId="14" fillId="6" borderId="6" xfId="0" applyNumberFormat="1" applyFont="1" applyFill="1" applyBorder="1"/>
    <xf numFmtId="176" fontId="14" fillId="6" borderId="10" xfId="43" applyNumberFormat="1" applyFont="1" applyFill="1" applyBorder="1" applyAlignment="1">
      <alignment horizontal="right"/>
    </xf>
    <xf numFmtId="0" fontId="15" fillId="4" borderId="0" xfId="44" applyFont="1" applyFill="1"/>
    <xf numFmtId="49" fontId="14" fillId="5" borderId="9" xfId="29" applyNumberFormat="1" applyFont="1" applyFill="1" applyBorder="1" applyAlignment="1">
      <alignment horizontal="center"/>
    </xf>
    <xf numFmtId="165" fontId="15" fillId="0" borderId="0" xfId="43" applyNumberFormat="1" applyFont="1"/>
    <xf numFmtId="37" fontId="15" fillId="7" borderId="8" xfId="0" applyNumberFormat="1" applyFont="1" applyFill="1" applyBorder="1" applyAlignment="1">
      <alignment horizontal="center"/>
    </xf>
    <xf numFmtId="176" fontId="15" fillId="7" borderId="9" xfId="43" applyNumberFormat="1" applyFont="1" applyFill="1" applyBorder="1" applyAlignment="1">
      <alignment horizontal="right"/>
    </xf>
    <xf numFmtId="0" fontId="14" fillId="5" borderId="15" xfId="29" applyFont="1" applyFill="1" applyBorder="1" applyAlignment="1">
      <alignment horizontal="center"/>
    </xf>
    <xf numFmtId="0" fontId="14" fillId="5" borderId="16" xfId="29" applyFont="1" applyFill="1" applyBorder="1" applyAlignment="1">
      <alignment horizontal="center"/>
    </xf>
    <xf numFmtId="0" fontId="14" fillId="5" borderId="17" xfId="29" applyFont="1" applyFill="1" applyBorder="1" applyAlignment="1">
      <alignment horizontal="center"/>
    </xf>
    <xf numFmtId="165" fontId="13" fillId="5" borderId="5" xfId="0" applyNumberFormat="1" applyFont="1" applyFill="1" applyBorder="1" applyAlignment="1">
      <alignment horizontal="left" wrapText="1"/>
    </xf>
    <xf numFmtId="165" fontId="13" fillId="5" borderId="13" xfId="0" applyNumberFormat="1" applyFont="1" applyFill="1" applyBorder="1" applyAlignment="1">
      <alignment horizontal="left" wrapText="1"/>
    </xf>
    <xf numFmtId="165" fontId="13" fillId="5" borderId="7" xfId="0" applyNumberFormat="1" applyFont="1" applyFill="1" applyBorder="1" applyAlignment="1">
      <alignment horizontal="left" wrapText="1"/>
    </xf>
    <xf numFmtId="165" fontId="13" fillId="5" borderId="14" xfId="0" applyNumberFormat="1" applyFont="1" applyFill="1" applyBorder="1" applyAlignment="1">
      <alignment horizontal="left" wrapText="1"/>
    </xf>
  </cellXfs>
  <cellStyles count="45">
    <cellStyle name="Calc Currency (0)" xfId="1" xr:uid="{00000000-0005-0000-0000-000000000000}"/>
    <cellStyle name="Calc Currency (2)" xfId="2" xr:uid="{00000000-0005-0000-0000-000001000000}"/>
    <cellStyle name="Calc Percent (0)" xfId="3" xr:uid="{00000000-0005-0000-0000-000002000000}"/>
    <cellStyle name="Calc Percent (1)" xfId="4" xr:uid="{00000000-0005-0000-0000-000003000000}"/>
    <cellStyle name="Calc Percent (2)" xfId="5" xr:uid="{00000000-0005-0000-0000-000004000000}"/>
    <cellStyle name="Calc Units (0)" xfId="6" xr:uid="{00000000-0005-0000-0000-000005000000}"/>
    <cellStyle name="Calc Units (1)" xfId="7" xr:uid="{00000000-0005-0000-0000-000006000000}"/>
    <cellStyle name="Calc Units (2)" xfId="8" xr:uid="{00000000-0005-0000-0000-000007000000}"/>
    <cellStyle name="Comma [00]" xfId="9" xr:uid="{00000000-0005-0000-0000-000008000000}"/>
    <cellStyle name="Currency [00]" xfId="10" xr:uid="{00000000-0005-0000-0000-000009000000}"/>
    <cellStyle name="Date Short" xfId="11" xr:uid="{00000000-0005-0000-0000-00000A000000}"/>
    <cellStyle name="DELTA" xfId="12" xr:uid="{00000000-0005-0000-0000-00000B000000}"/>
    <cellStyle name="Enter Currency (0)" xfId="13" xr:uid="{00000000-0005-0000-0000-00000C000000}"/>
    <cellStyle name="Enter Currency (2)" xfId="14" xr:uid="{00000000-0005-0000-0000-00000D000000}"/>
    <cellStyle name="Enter Units (0)" xfId="15" xr:uid="{00000000-0005-0000-0000-00000E000000}"/>
    <cellStyle name="Enter Units (1)" xfId="16" xr:uid="{00000000-0005-0000-0000-00000F000000}"/>
    <cellStyle name="Enter Units (2)" xfId="17" xr:uid="{00000000-0005-0000-0000-000010000000}"/>
    <cellStyle name="Grey" xfId="18" xr:uid="{00000000-0005-0000-0000-000011000000}"/>
    <cellStyle name="Header1" xfId="19" xr:uid="{00000000-0005-0000-0000-000012000000}"/>
    <cellStyle name="Header2" xfId="20" xr:uid="{00000000-0005-0000-0000-000013000000}"/>
    <cellStyle name="Hyperlink" xfId="21" xr:uid="{00000000-0005-0000-0000-000014000000}"/>
    <cellStyle name="Input [yellow]" xfId="22" xr:uid="{00000000-0005-0000-0000-000015000000}"/>
    <cellStyle name="Link Currency (0)" xfId="23" xr:uid="{00000000-0005-0000-0000-000016000000}"/>
    <cellStyle name="Link Currency (2)" xfId="24" xr:uid="{00000000-0005-0000-0000-000017000000}"/>
    <cellStyle name="Link Units (0)" xfId="25" xr:uid="{00000000-0005-0000-0000-000018000000}"/>
    <cellStyle name="Link Units (1)" xfId="26" xr:uid="{00000000-0005-0000-0000-000019000000}"/>
    <cellStyle name="Link Units (2)" xfId="27" xr:uid="{00000000-0005-0000-0000-00001A000000}"/>
    <cellStyle name="Normál" xfId="0" builtinId="0"/>
    <cellStyle name="Normal - Style1" xfId="28" xr:uid="{00000000-0005-0000-0000-00001C000000}"/>
    <cellStyle name="Normál 2" xfId="43" xr:uid="{00000000-0005-0000-0000-00001D000000}"/>
    <cellStyle name="Normál_0506_IR" xfId="44" xr:uid="{00000000-0005-0000-0000-00001E000000}"/>
    <cellStyle name="Normal_Sheet1" xfId="29" xr:uid="{00000000-0005-0000-0000-00001F000000}"/>
    <cellStyle name="Percent [0]" xfId="30" xr:uid="{00000000-0005-0000-0000-000020000000}"/>
    <cellStyle name="Percent [00]" xfId="31" xr:uid="{00000000-0005-0000-0000-000021000000}"/>
    <cellStyle name="Percent [2]" xfId="32" xr:uid="{00000000-0005-0000-0000-000022000000}"/>
    <cellStyle name="PrePop Currency (0)" xfId="33" xr:uid="{00000000-0005-0000-0000-000023000000}"/>
    <cellStyle name="PrePop Currency (2)" xfId="34" xr:uid="{00000000-0005-0000-0000-000024000000}"/>
    <cellStyle name="PrePop Units (0)" xfId="35" xr:uid="{00000000-0005-0000-0000-000025000000}"/>
    <cellStyle name="PrePop Units (1)" xfId="36" xr:uid="{00000000-0005-0000-0000-000026000000}"/>
    <cellStyle name="PrePop Units (2)" xfId="37" xr:uid="{00000000-0005-0000-0000-000027000000}"/>
    <cellStyle name="Stílus 1" xfId="38" xr:uid="{00000000-0005-0000-0000-000028000000}"/>
    <cellStyle name="Százalék" xfId="39" builtinId="5"/>
    <cellStyle name="Text Indent A" xfId="40" xr:uid="{00000000-0005-0000-0000-00002A000000}"/>
    <cellStyle name="Text Indent B" xfId="41" xr:uid="{00000000-0005-0000-0000-00002B000000}"/>
    <cellStyle name="Text Indent C" xfId="42" xr:uid="{00000000-0005-0000-0000-00002C000000}"/>
  </cellStyles>
  <dxfs count="0"/>
  <tableStyles count="0" defaultTableStyle="TableStyleMedium9" defaultPivotStyle="PivotStyleLight16"/>
  <colors>
    <mruColors>
      <color rgb="FFE20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34"/>
  <sheetViews>
    <sheetView showGridLines="0" view="pageBreakPreview" zoomScale="115" zoomScaleNormal="100" zoomScaleSheetLayoutView="115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B11" sqref="B11"/>
    </sheetView>
  </sheetViews>
  <sheetFormatPr defaultColWidth="8.5" defaultRowHeight="13" x14ac:dyDescent="0.3"/>
  <cols>
    <col min="1" max="1" width="6.69921875" style="1" customWidth="1"/>
    <col min="2" max="2" width="5.796875" style="1" customWidth="1"/>
    <col min="3" max="3" width="50" style="1" customWidth="1"/>
    <col min="4" max="7" width="13.296875" style="1" customWidth="1"/>
    <col min="8" max="11" width="13.796875" style="1" customWidth="1"/>
    <col min="12" max="16384" width="8.5" style="1"/>
  </cols>
  <sheetData>
    <row r="1" spans="1:11" ht="12" customHeight="1" x14ac:dyDescent="0.3">
      <c r="A1" s="45" t="s">
        <v>26</v>
      </c>
      <c r="B1" s="45"/>
      <c r="C1" s="46"/>
      <c r="D1" s="42">
        <v>2019</v>
      </c>
      <c r="E1" s="43"/>
      <c r="F1" s="43"/>
      <c r="G1" s="44"/>
      <c r="H1" s="42">
        <v>2020</v>
      </c>
      <c r="I1" s="43"/>
      <c r="J1" s="43"/>
      <c r="K1" s="44"/>
    </row>
    <row r="2" spans="1:11" ht="12" customHeight="1" x14ac:dyDescent="0.3">
      <c r="A2" s="47"/>
      <c r="B2" s="47"/>
      <c r="C2" s="48"/>
      <c r="D2" s="38" t="s">
        <v>11</v>
      </c>
      <c r="E2" s="2" t="s">
        <v>12</v>
      </c>
      <c r="F2" s="2" t="s">
        <v>13</v>
      </c>
      <c r="G2" s="2" t="s">
        <v>14</v>
      </c>
      <c r="H2" s="38" t="s">
        <v>11</v>
      </c>
      <c r="I2" s="2" t="s">
        <v>12</v>
      </c>
      <c r="J2" s="2" t="s">
        <v>13</v>
      </c>
      <c r="K2" s="38" t="s">
        <v>14</v>
      </c>
    </row>
    <row r="3" spans="1:11" ht="12" customHeight="1" x14ac:dyDescent="0.3">
      <c r="A3" s="3"/>
      <c r="B3" s="3"/>
      <c r="C3" s="4"/>
      <c r="D3" s="5"/>
      <c r="E3" s="5"/>
      <c r="F3" s="5"/>
      <c r="G3" s="6"/>
      <c r="H3" s="5"/>
      <c r="I3" s="5"/>
      <c r="J3" s="5"/>
      <c r="K3" s="6"/>
    </row>
    <row r="4" spans="1:11" ht="12" customHeight="1" x14ac:dyDescent="0.3">
      <c r="A4" s="3" t="s">
        <v>4</v>
      </c>
      <c r="B4" s="3"/>
      <c r="C4" s="4"/>
      <c r="D4" s="5"/>
      <c r="E4" s="5"/>
      <c r="F4" s="5"/>
      <c r="G4" s="6"/>
      <c r="H4" s="5"/>
      <c r="I4" s="5"/>
      <c r="J4" s="5"/>
      <c r="K4" s="6"/>
    </row>
    <row r="5" spans="1:11" ht="12" customHeight="1" x14ac:dyDescent="0.3">
      <c r="A5" s="3"/>
      <c r="B5" s="3"/>
      <c r="C5" s="4"/>
      <c r="D5" s="5"/>
      <c r="E5" s="5"/>
      <c r="F5" s="5"/>
      <c r="G5" s="6"/>
      <c r="H5" s="5"/>
      <c r="I5" s="5"/>
      <c r="J5" s="5"/>
      <c r="K5" s="6"/>
    </row>
    <row r="6" spans="1:11" ht="12" customHeight="1" x14ac:dyDescent="0.3">
      <c r="A6" s="7"/>
      <c r="B6" s="8" t="s">
        <v>5</v>
      </c>
      <c r="C6" s="9"/>
      <c r="D6" s="5">
        <v>134119</v>
      </c>
      <c r="E6" s="5">
        <v>135824</v>
      </c>
      <c r="F6" s="5">
        <v>118257</v>
      </c>
      <c r="G6" s="10">
        <v>80493</v>
      </c>
      <c r="H6" s="5">
        <v>99775</v>
      </c>
      <c r="I6" s="5">
        <v>162755</v>
      </c>
      <c r="J6" s="5">
        <v>181112</v>
      </c>
      <c r="K6" s="10">
        <v>98350</v>
      </c>
    </row>
    <row r="7" spans="1:11" ht="12" customHeight="1" x14ac:dyDescent="0.3">
      <c r="A7" s="7"/>
      <c r="B7" s="8" t="s">
        <v>28</v>
      </c>
      <c r="C7" s="9"/>
      <c r="D7" s="5">
        <v>16976</v>
      </c>
      <c r="E7" s="5">
        <v>17234</v>
      </c>
      <c r="F7" s="5">
        <v>17849</v>
      </c>
      <c r="G7" s="10">
        <v>17355</v>
      </c>
      <c r="H7" s="5">
        <v>18724</v>
      </c>
      <c r="I7" s="5">
        <v>18284</v>
      </c>
      <c r="J7" s="5">
        <v>18725</v>
      </c>
      <c r="K7" s="10">
        <v>20712</v>
      </c>
    </row>
    <row r="8" spans="1:11" ht="12" customHeight="1" x14ac:dyDescent="0.3">
      <c r="A8" s="7"/>
      <c r="B8" s="8" t="s">
        <v>6</v>
      </c>
      <c r="C8" s="9"/>
      <c r="D8" s="5">
        <v>8246</v>
      </c>
      <c r="E8" s="5">
        <v>8336</v>
      </c>
      <c r="F8" s="5">
        <v>9288</v>
      </c>
      <c r="G8" s="10">
        <v>8633</v>
      </c>
      <c r="H8" s="5">
        <v>9782</v>
      </c>
      <c r="I8" s="5">
        <v>10893</v>
      </c>
      <c r="J8" s="5">
        <v>11303</v>
      </c>
      <c r="K8" s="10">
        <v>12204</v>
      </c>
    </row>
    <row r="9" spans="1:11" ht="12" customHeight="1" x14ac:dyDescent="0.3">
      <c r="A9" s="7"/>
      <c r="B9" s="8" t="s">
        <v>7</v>
      </c>
      <c r="C9" s="9"/>
      <c r="D9" s="5">
        <v>122292</v>
      </c>
      <c r="E9" s="5">
        <v>127713</v>
      </c>
      <c r="F9" s="5">
        <v>131469</v>
      </c>
      <c r="G9" s="10">
        <v>129823</v>
      </c>
      <c r="H9" s="5">
        <v>136988</v>
      </c>
      <c r="I9" s="5">
        <v>135598</v>
      </c>
      <c r="J9" s="5">
        <v>89339</v>
      </c>
      <c r="K9" s="10">
        <v>89456</v>
      </c>
    </row>
    <row r="10" spans="1:11" ht="12" customHeight="1" x14ac:dyDescent="0.3">
      <c r="A10" s="7"/>
      <c r="B10" s="8" t="s">
        <v>29</v>
      </c>
      <c r="C10" s="9"/>
      <c r="D10" s="5">
        <v>96257</v>
      </c>
      <c r="E10" s="5">
        <v>95353</v>
      </c>
      <c r="F10" s="5">
        <v>92286</v>
      </c>
      <c r="G10" s="10">
        <v>94642</v>
      </c>
      <c r="H10" s="5">
        <v>96107</v>
      </c>
      <c r="I10" s="5">
        <v>94829</v>
      </c>
      <c r="J10" s="5">
        <v>96953</v>
      </c>
      <c r="K10" s="10">
        <v>111820</v>
      </c>
    </row>
    <row r="11" spans="1:11" ht="12" customHeight="1" x14ac:dyDescent="0.3">
      <c r="A11" s="7"/>
      <c r="B11" s="8" t="s">
        <v>30</v>
      </c>
      <c r="C11" s="9"/>
      <c r="D11" s="5">
        <v>0</v>
      </c>
      <c r="E11" s="5">
        <v>0</v>
      </c>
      <c r="F11" s="5">
        <v>0</v>
      </c>
      <c r="G11" s="10">
        <v>0</v>
      </c>
      <c r="H11" s="5">
        <v>0</v>
      </c>
      <c r="I11" s="5">
        <v>0</v>
      </c>
      <c r="J11" s="5">
        <v>0</v>
      </c>
      <c r="K11" s="10">
        <v>67904</v>
      </c>
    </row>
    <row r="12" spans="1:11" ht="12" customHeight="1" x14ac:dyDescent="0.3">
      <c r="A12" s="7"/>
      <c r="B12" s="8" t="s">
        <v>8</v>
      </c>
      <c r="C12" s="9"/>
      <c r="D12" s="5">
        <v>43364</v>
      </c>
      <c r="E12" s="5">
        <v>42263</v>
      </c>
      <c r="F12" s="5">
        <v>41253</v>
      </c>
      <c r="G12" s="10">
        <v>40805</v>
      </c>
      <c r="H12" s="5">
        <v>40593</v>
      </c>
      <c r="I12" s="5">
        <v>77774</v>
      </c>
      <c r="J12" s="5">
        <v>75850</v>
      </c>
      <c r="K12" s="10">
        <v>74163</v>
      </c>
    </row>
    <row r="13" spans="1:11" ht="12" customHeight="1" x14ac:dyDescent="0.3">
      <c r="A13" s="7"/>
      <c r="B13" s="11" t="s">
        <v>9</v>
      </c>
      <c r="C13" s="9"/>
      <c r="D13" s="5">
        <v>-9250</v>
      </c>
      <c r="E13" s="5">
        <v>-7347</v>
      </c>
      <c r="F13" s="5">
        <v>-9326</v>
      </c>
      <c r="G13" s="10">
        <v>-13398</v>
      </c>
      <c r="H13" s="5">
        <v>-13400</v>
      </c>
      <c r="I13" s="5">
        <v>-14976</v>
      </c>
      <c r="J13" s="5">
        <v>-11094</v>
      </c>
      <c r="K13" s="10">
        <v>-14689</v>
      </c>
    </row>
    <row r="14" spans="1:11" ht="12" customHeight="1" x14ac:dyDescent="0.3">
      <c r="A14" s="7"/>
      <c r="B14" s="11" t="s">
        <v>10</v>
      </c>
      <c r="C14" s="9"/>
      <c r="D14" s="5">
        <v>-7286</v>
      </c>
      <c r="E14" s="5">
        <v>-7964</v>
      </c>
      <c r="F14" s="5">
        <v>-10822</v>
      </c>
      <c r="G14" s="10">
        <v>-8996</v>
      </c>
      <c r="H14" s="5">
        <v>-12139</v>
      </c>
      <c r="I14" s="5">
        <v>-13581</v>
      </c>
      <c r="J14" s="5">
        <v>-22662</v>
      </c>
      <c r="K14" s="10">
        <v>-42487</v>
      </c>
    </row>
    <row r="15" spans="1:11" ht="12" customHeight="1" x14ac:dyDescent="0.3">
      <c r="A15" s="12" t="s">
        <v>0</v>
      </c>
      <c r="B15" s="13"/>
      <c r="C15" s="14"/>
      <c r="D15" s="15">
        <f>+SUM(D6:D14)</f>
        <v>404718</v>
      </c>
      <c r="E15" s="15">
        <v>411412</v>
      </c>
      <c r="F15" s="15">
        <f t="shared" ref="F15:K15" si="0">+SUM(F6:F14)</f>
        <v>390254</v>
      </c>
      <c r="G15" s="15">
        <f t="shared" si="0"/>
        <v>349357</v>
      </c>
      <c r="H15" s="15">
        <f t="shared" si="0"/>
        <v>376430</v>
      </c>
      <c r="I15" s="15">
        <f t="shared" si="0"/>
        <v>471576</v>
      </c>
      <c r="J15" s="15">
        <f t="shared" si="0"/>
        <v>439526</v>
      </c>
      <c r="K15" s="15">
        <f t="shared" si="0"/>
        <v>417433</v>
      </c>
    </row>
    <row r="16" spans="1:11" ht="12" customHeight="1" x14ac:dyDescent="0.3">
      <c r="A16" s="16"/>
      <c r="B16" s="16"/>
      <c r="C16" s="9"/>
      <c r="D16" s="5"/>
      <c r="E16" s="5"/>
      <c r="F16" s="5"/>
      <c r="G16" s="17"/>
      <c r="H16" s="5"/>
      <c r="I16" s="5"/>
      <c r="J16" s="5"/>
      <c r="K16" s="17"/>
    </row>
    <row r="17" spans="1:11" ht="12" customHeight="1" x14ac:dyDescent="0.3">
      <c r="A17" s="7"/>
      <c r="B17" s="11" t="s">
        <v>0</v>
      </c>
      <c r="C17" s="9"/>
      <c r="D17" s="5">
        <f>+D15</f>
        <v>404718</v>
      </c>
      <c r="E17" s="5">
        <v>411412</v>
      </c>
      <c r="F17" s="5">
        <f t="shared" ref="F17:K17" si="1">+F15</f>
        <v>390254</v>
      </c>
      <c r="G17" s="10">
        <f t="shared" si="1"/>
        <v>349357</v>
      </c>
      <c r="H17" s="5">
        <f t="shared" si="1"/>
        <v>376430</v>
      </c>
      <c r="I17" s="5">
        <f t="shared" si="1"/>
        <v>471576</v>
      </c>
      <c r="J17" s="5">
        <f t="shared" si="1"/>
        <v>439526</v>
      </c>
      <c r="K17" s="10">
        <f t="shared" si="1"/>
        <v>417433</v>
      </c>
    </row>
    <row r="18" spans="1:11" ht="12" customHeight="1" x14ac:dyDescent="0.3">
      <c r="A18" s="7"/>
      <c r="B18" s="11" t="s">
        <v>1</v>
      </c>
      <c r="C18" s="9"/>
      <c r="D18" s="5">
        <v>618604</v>
      </c>
      <c r="E18" s="5">
        <v>603983</v>
      </c>
      <c r="F18" s="5">
        <v>620169</v>
      </c>
      <c r="G18" s="10">
        <v>632154</v>
      </c>
      <c r="H18" s="5">
        <v>638645</v>
      </c>
      <c r="I18" s="5">
        <v>619612</v>
      </c>
      <c r="J18" s="5">
        <v>641510</v>
      </c>
      <c r="K18" s="10">
        <v>657727</v>
      </c>
    </row>
    <row r="19" spans="1:11" ht="12" customHeight="1" x14ac:dyDescent="0.3">
      <c r="A19" s="13" t="s">
        <v>2</v>
      </c>
      <c r="B19" s="13"/>
      <c r="C19" s="18"/>
      <c r="D19" s="15">
        <f>+D17+D18</f>
        <v>1023322</v>
      </c>
      <c r="E19" s="15">
        <v>1015395</v>
      </c>
      <c r="F19" s="15">
        <f>+F17+F18</f>
        <v>1010423</v>
      </c>
      <c r="G19" s="15">
        <f>+G17+G18</f>
        <v>981511</v>
      </c>
      <c r="H19" s="15">
        <f>+H17+H18</f>
        <v>1015075</v>
      </c>
      <c r="I19" s="15">
        <f>SUM(I17:I18)</f>
        <v>1091188</v>
      </c>
      <c r="J19" s="15">
        <f>SUM(J17:J18)</f>
        <v>1081036</v>
      </c>
      <c r="K19" s="15">
        <f>SUM(K17:K18)</f>
        <v>1075160</v>
      </c>
    </row>
    <row r="20" spans="1:11" ht="12" customHeight="1" x14ac:dyDescent="0.3">
      <c r="A20" s="19"/>
      <c r="B20" s="19"/>
      <c r="C20" s="9"/>
      <c r="D20" s="20"/>
      <c r="E20" s="20"/>
      <c r="F20" s="20"/>
      <c r="G20" s="17"/>
      <c r="H20" s="20"/>
      <c r="I20" s="20"/>
      <c r="J20" s="20"/>
      <c r="K20" s="17"/>
    </row>
    <row r="21" spans="1:11" ht="12" customHeight="1" x14ac:dyDescent="0.3">
      <c r="A21" s="21" t="s">
        <v>3</v>
      </c>
      <c r="B21" s="22"/>
      <c r="C21" s="23"/>
      <c r="D21" s="24">
        <f>+D17/D19</f>
        <v>0.39549428234710093</v>
      </c>
      <c r="E21" s="24">
        <v>0.40517434101999716</v>
      </c>
      <c r="F21" s="24">
        <f t="shared" ref="F21:K21" si="2">+F17/F19</f>
        <v>0.38622834199142342</v>
      </c>
      <c r="G21" s="24">
        <f t="shared" si="2"/>
        <v>0.35593793650809824</v>
      </c>
      <c r="H21" s="24">
        <f t="shared" si="2"/>
        <v>0.37083959313351228</v>
      </c>
      <c r="I21" s="24">
        <f t="shared" si="2"/>
        <v>0.43216750917348795</v>
      </c>
      <c r="J21" s="24">
        <f t="shared" si="2"/>
        <v>0.4065785043236303</v>
      </c>
      <c r="K21" s="24">
        <f t="shared" si="2"/>
        <v>0.38825198110048736</v>
      </c>
    </row>
    <row r="22" spans="1:11" ht="12" customHeight="1" x14ac:dyDescent="0.3">
      <c r="A22" s="3"/>
      <c r="B22" s="3"/>
      <c r="C22" s="25"/>
      <c r="D22" s="5"/>
      <c r="E22" s="5"/>
      <c r="F22" s="5"/>
      <c r="G22" s="26"/>
      <c r="H22" s="5"/>
      <c r="I22" s="5"/>
      <c r="J22" s="5"/>
      <c r="K22" s="26"/>
    </row>
    <row r="23" spans="1:11" ht="12" customHeight="1" x14ac:dyDescent="0.3">
      <c r="A23" s="3" t="s">
        <v>27</v>
      </c>
      <c r="B23" s="9"/>
      <c r="C23" s="9"/>
      <c r="D23" s="5"/>
      <c r="E23" s="5"/>
      <c r="F23" s="5"/>
      <c r="G23" s="17"/>
      <c r="H23" s="5"/>
      <c r="I23" s="5"/>
      <c r="J23" s="5"/>
      <c r="K23" s="17"/>
    </row>
    <row r="24" spans="1:11" ht="12" customHeight="1" x14ac:dyDescent="0.3">
      <c r="A24" s="7"/>
      <c r="B24" s="28"/>
      <c r="C24" s="9"/>
      <c r="D24" s="5"/>
      <c r="E24" s="5"/>
      <c r="F24" s="5"/>
      <c r="G24" s="29"/>
      <c r="H24" s="5"/>
      <c r="I24" s="5"/>
      <c r="J24" s="5"/>
      <c r="K24" s="29"/>
    </row>
    <row r="25" spans="1:11" ht="12" customHeight="1" x14ac:dyDescent="0.3">
      <c r="A25" s="7"/>
      <c r="B25" s="11" t="s">
        <v>15</v>
      </c>
      <c r="C25" s="9"/>
      <c r="D25" s="30">
        <v>-1496</v>
      </c>
      <c r="E25" s="30">
        <v>42850</v>
      </c>
      <c r="F25" s="30">
        <v>93409</v>
      </c>
      <c r="G25" s="10">
        <v>162368</v>
      </c>
      <c r="H25" s="30">
        <v>12714</v>
      </c>
      <c r="I25" s="30">
        <v>67704</v>
      </c>
      <c r="J25" s="30">
        <v>126815</v>
      </c>
      <c r="K25" s="10">
        <v>185955</v>
      </c>
    </row>
    <row r="26" spans="1:11" ht="12" customHeight="1" x14ac:dyDescent="0.3">
      <c r="A26" s="31"/>
      <c r="B26" s="11" t="s">
        <v>16</v>
      </c>
      <c r="C26" s="32"/>
      <c r="D26" s="30">
        <v>-23727</v>
      </c>
      <c r="E26" s="30">
        <v>-43674</v>
      </c>
      <c r="F26" s="30">
        <v>-58863</v>
      </c>
      <c r="G26" s="10">
        <v>-84936</v>
      </c>
      <c r="H26" s="30">
        <v>-26695</v>
      </c>
      <c r="I26" s="30">
        <v>-109026</v>
      </c>
      <c r="J26" s="30">
        <v>-131317</v>
      </c>
      <c r="K26" s="10">
        <v>-148102</v>
      </c>
    </row>
    <row r="27" spans="1:11" ht="12" customHeight="1" x14ac:dyDescent="0.3">
      <c r="A27" s="31"/>
      <c r="B27" s="32" t="s">
        <v>31</v>
      </c>
      <c r="C27" s="32"/>
      <c r="D27" s="30">
        <v>-3399</v>
      </c>
      <c r="E27" s="30">
        <v>-8014</v>
      </c>
      <c r="F27" s="30">
        <v>-13373</v>
      </c>
      <c r="G27" s="10">
        <v>-18560</v>
      </c>
      <c r="H27" s="30">
        <v>-5344</v>
      </c>
      <c r="I27" s="30">
        <v>-11575</v>
      </c>
      <c r="J27" s="30">
        <v>-17066</v>
      </c>
      <c r="K27" s="10">
        <v>-25114</v>
      </c>
    </row>
    <row r="28" spans="1:11" ht="12" customHeight="1" x14ac:dyDescent="0.3">
      <c r="A28" s="16"/>
      <c r="B28" s="11" t="s">
        <v>20</v>
      </c>
      <c r="C28" s="9"/>
      <c r="D28" s="30">
        <v>-2742</v>
      </c>
      <c r="E28" s="30">
        <v>-1701</v>
      </c>
      <c r="F28" s="30">
        <v>4294</v>
      </c>
      <c r="G28" s="10">
        <v>4816</v>
      </c>
      <c r="H28" s="30">
        <v>-984</v>
      </c>
      <c r="I28" s="30">
        <v>-2075</v>
      </c>
      <c r="J28" s="30">
        <v>-199</v>
      </c>
      <c r="K28" s="10">
        <v>-2533</v>
      </c>
    </row>
    <row r="29" spans="1:11" ht="12" customHeight="1" thickBot="1" x14ac:dyDescent="0.35">
      <c r="A29" s="34" t="s">
        <v>17</v>
      </c>
      <c r="B29" s="34"/>
      <c r="C29" s="35"/>
      <c r="D29" s="36">
        <v>-25880</v>
      </c>
      <c r="E29" s="36">
        <v>-7137</v>
      </c>
      <c r="F29" s="36">
        <f t="shared" ref="F29:K29" si="3">+F25+F26+F27-F28</f>
        <v>16879</v>
      </c>
      <c r="G29" s="36">
        <f t="shared" si="3"/>
        <v>54056</v>
      </c>
      <c r="H29" s="36">
        <f t="shared" si="3"/>
        <v>-18341</v>
      </c>
      <c r="I29" s="36">
        <f t="shared" si="3"/>
        <v>-50822</v>
      </c>
      <c r="J29" s="36">
        <f t="shared" si="3"/>
        <v>-21369</v>
      </c>
      <c r="K29" s="36">
        <f t="shared" si="3"/>
        <v>15272</v>
      </c>
    </row>
    <row r="30" spans="1:11" ht="12" customHeight="1" x14ac:dyDescent="0.3"/>
    <row r="31" spans="1:11" ht="12" customHeight="1" x14ac:dyDescent="0.3">
      <c r="A31" s="1" t="s">
        <v>18</v>
      </c>
    </row>
    <row r="32" spans="1:11" ht="12" customHeight="1" x14ac:dyDescent="0.3">
      <c r="A32" s="39" t="s">
        <v>32</v>
      </c>
    </row>
    <row r="34" spans="1:1" x14ac:dyDescent="0.3">
      <c r="A34" s="37"/>
    </row>
  </sheetData>
  <mergeCells count="3">
    <mergeCell ref="H1:K1"/>
    <mergeCell ref="A1:C2"/>
    <mergeCell ref="D1:G1"/>
  </mergeCells>
  <phoneticPr fontId="10" type="noConversion"/>
  <printOptions horizontalCentered="1"/>
  <pageMargins left="0.47244094488188981" right="0.39370078740157483" top="0.98425196850393704" bottom="0.70866141732283472" header="0.31496062992125984" footer="0.51181102362204722"/>
  <pageSetup paperSize="9" scale="90" orientation="landscape" horizontalDpi="4294967295" r:id="rId1"/>
  <headerFooter alignWithMargins="0">
    <oddHeader>&amp;C&amp;"Times New Roman CE,Félkövér"&amp;22Reconciliation of year-to-date non-GAAP group financial measures
(in HUF millions)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K22"/>
  <sheetViews>
    <sheetView showGridLines="0" tabSelected="1" view="pageBreakPreview" zoomScale="120" zoomScaleNormal="100" zoomScaleSheetLayoutView="120" zoomScalePageLayoutView="50" workbookViewId="0">
      <pane xSplit="3" ySplit="2" topLeftCell="D3" activePane="bottomRight" state="frozen"/>
      <selection activeCell="M13" sqref="M13"/>
      <selection pane="topRight" activeCell="M13" sqref="M13"/>
      <selection pane="bottomLeft" activeCell="M13" sqref="M13"/>
      <selection pane="bottomRight" activeCell="E24" sqref="E24"/>
    </sheetView>
  </sheetViews>
  <sheetFormatPr defaultColWidth="8.5" defaultRowHeight="13" x14ac:dyDescent="0.3"/>
  <cols>
    <col min="1" max="1" width="6.69921875" style="1" customWidth="1"/>
    <col min="2" max="2" width="5.796875" style="1" customWidth="1"/>
    <col min="3" max="3" width="55.69921875" style="1" customWidth="1"/>
    <col min="4" max="11" width="13.296875" style="1" customWidth="1"/>
    <col min="12" max="16384" width="8.5" style="1"/>
  </cols>
  <sheetData>
    <row r="1" spans="1:11" ht="12.75" customHeight="1" x14ac:dyDescent="0.3">
      <c r="A1" s="45" t="s">
        <v>26</v>
      </c>
      <c r="B1" s="45"/>
      <c r="C1" s="46"/>
      <c r="D1" s="42">
        <v>2019</v>
      </c>
      <c r="E1" s="43"/>
      <c r="F1" s="43"/>
      <c r="G1" s="44"/>
      <c r="H1" s="42">
        <v>2020</v>
      </c>
      <c r="I1" s="43"/>
      <c r="J1" s="43"/>
      <c r="K1" s="44"/>
    </row>
    <row r="2" spans="1:11" ht="12.75" customHeight="1" x14ac:dyDescent="0.3">
      <c r="A2" s="47"/>
      <c r="B2" s="47"/>
      <c r="C2" s="48"/>
      <c r="D2" s="38" t="s">
        <v>22</v>
      </c>
      <c r="E2" s="38" t="s">
        <v>23</v>
      </c>
      <c r="F2" s="38" t="s">
        <v>24</v>
      </c>
      <c r="G2" s="38" t="s">
        <v>25</v>
      </c>
      <c r="H2" s="38" t="s">
        <v>22</v>
      </c>
      <c r="I2" s="38" t="s">
        <v>23</v>
      </c>
      <c r="J2" s="38" t="s">
        <v>24</v>
      </c>
      <c r="K2" s="38" t="s">
        <v>25</v>
      </c>
    </row>
    <row r="3" spans="1:11" ht="12.75" customHeight="1" x14ac:dyDescent="0.3">
      <c r="A3" s="27"/>
      <c r="B3" s="27"/>
      <c r="C3" s="25"/>
      <c r="D3" s="9"/>
      <c r="E3" s="9"/>
      <c r="F3" s="9"/>
      <c r="G3" s="40"/>
      <c r="H3" s="9"/>
      <c r="I3" s="9"/>
      <c r="J3" s="9"/>
      <c r="K3" s="40"/>
    </row>
    <row r="4" spans="1:11" x14ac:dyDescent="0.3">
      <c r="A4" s="3" t="s">
        <v>21</v>
      </c>
      <c r="B4" s="9"/>
      <c r="C4" s="9"/>
      <c r="D4" s="9"/>
      <c r="E4" s="9"/>
      <c r="F4" s="9"/>
      <c r="G4" s="17"/>
      <c r="H4" s="9"/>
      <c r="I4" s="9"/>
      <c r="J4" s="9"/>
      <c r="K4" s="17"/>
    </row>
    <row r="5" spans="1:11" x14ac:dyDescent="0.3">
      <c r="A5" s="7"/>
      <c r="B5" s="28"/>
      <c r="C5" s="9"/>
      <c r="D5" s="9"/>
      <c r="E5" s="9"/>
      <c r="F5" s="9"/>
      <c r="G5" s="10"/>
      <c r="H5" s="9"/>
      <c r="I5" s="9"/>
      <c r="J5" s="9"/>
      <c r="K5" s="10"/>
    </row>
    <row r="6" spans="1:11" x14ac:dyDescent="0.3">
      <c r="A6" s="7"/>
      <c r="B6" s="32" t="s">
        <v>15</v>
      </c>
      <c r="C6" s="9"/>
      <c r="D6" s="30">
        <v>-1496</v>
      </c>
      <c r="E6" s="30">
        <v>44346</v>
      </c>
      <c r="F6" s="30">
        <v>50559</v>
      </c>
      <c r="G6" s="41">
        <v>68959</v>
      </c>
      <c r="H6" s="30">
        <v>12714</v>
      </c>
      <c r="I6" s="30">
        <v>54990</v>
      </c>
      <c r="J6" s="30">
        <v>59111</v>
      </c>
      <c r="K6" s="41">
        <v>59140</v>
      </c>
    </row>
    <row r="7" spans="1:11" ht="12.75" customHeight="1" x14ac:dyDescent="0.3">
      <c r="A7" s="31"/>
      <c r="B7" s="32" t="s">
        <v>16</v>
      </c>
      <c r="C7" s="32"/>
      <c r="D7" s="30">
        <v>-23727</v>
      </c>
      <c r="E7" s="30">
        <v>-19947</v>
      </c>
      <c r="F7" s="30">
        <v>-15189</v>
      </c>
      <c r="G7" s="41">
        <v>-26073</v>
      </c>
      <c r="H7" s="30">
        <v>-26695</v>
      </c>
      <c r="I7" s="30">
        <v>-82331</v>
      </c>
      <c r="J7" s="30">
        <v>-22291</v>
      </c>
      <c r="K7" s="41">
        <v>-16785</v>
      </c>
    </row>
    <row r="8" spans="1:11" ht="12.75" customHeight="1" x14ac:dyDescent="0.3">
      <c r="A8" s="31"/>
      <c r="B8" s="32" t="s">
        <v>31</v>
      </c>
      <c r="C8" s="32"/>
      <c r="D8" s="30">
        <v>-3399</v>
      </c>
      <c r="E8" s="30">
        <v>-4615</v>
      </c>
      <c r="F8" s="30">
        <v>-5359</v>
      </c>
      <c r="G8" s="41">
        <v>-5187</v>
      </c>
      <c r="H8" s="30">
        <v>-5344</v>
      </c>
      <c r="I8" s="30">
        <v>-6231</v>
      </c>
      <c r="J8" s="30">
        <v>-5491</v>
      </c>
      <c r="K8" s="41">
        <v>-8048</v>
      </c>
    </row>
    <row r="9" spans="1:11" x14ac:dyDescent="0.3">
      <c r="A9" s="16"/>
      <c r="B9" s="11" t="s">
        <v>20</v>
      </c>
      <c r="C9" s="9"/>
      <c r="D9" s="30">
        <v>-2742</v>
      </c>
      <c r="E9" s="30">
        <v>1041</v>
      </c>
      <c r="F9" s="30">
        <v>5995</v>
      </c>
      <c r="G9" s="41">
        <v>522</v>
      </c>
      <c r="H9" s="30">
        <v>-984</v>
      </c>
      <c r="I9" s="30">
        <v>-1091</v>
      </c>
      <c r="J9" s="30">
        <v>1876</v>
      </c>
      <c r="K9" s="41">
        <v>-2334</v>
      </c>
    </row>
    <row r="10" spans="1:11" ht="13.5" thickBot="1" x14ac:dyDescent="0.35">
      <c r="A10" s="33" t="s">
        <v>17</v>
      </c>
      <c r="B10" s="33"/>
      <c r="C10" s="35"/>
      <c r="D10" s="36">
        <v>-25880</v>
      </c>
      <c r="E10" s="36">
        <v>18743</v>
      </c>
      <c r="F10" s="36">
        <v>24016</v>
      </c>
      <c r="G10" s="36">
        <v>37177</v>
      </c>
      <c r="H10" s="36">
        <v>-18341</v>
      </c>
      <c r="I10" s="36">
        <v>-32481</v>
      </c>
      <c r="J10" s="36">
        <v>29453</v>
      </c>
      <c r="K10" s="36">
        <v>36641</v>
      </c>
    </row>
    <row r="12" spans="1:11" x14ac:dyDescent="0.3">
      <c r="A12" s="39" t="s">
        <v>19</v>
      </c>
    </row>
    <row r="14" spans="1:11" x14ac:dyDescent="0.3">
      <c r="A14" s="37"/>
    </row>
    <row r="16" spans="1:11" ht="15.75" customHeight="1" x14ac:dyDescent="0.3"/>
    <row r="17" ht="14.25" customHeight="1" x14ac:dyDescent="0.3"/>
    <row r="18" ht="13.5" customHeight="1" x14ac:dyDescent="0.3"/>
    <row r="19" ht="15" customHeight="1" x14ac:dyDescent="0.3"/>
    <row r="20" ht="13.5" customHeight="1" x14ac:dyDescent="0.3"/>
    <row r="21" ht="14.25" customHeight="1" x14ac:dyDescent="0.3"/>
    <row r="22" ht="15" customHeight="1" x14ac:dyDescent="0.3"/>
  </sheetData>
  <mergeCells count="3">
    <mergeCell ref="H1:K1"/>
    <mergeCell ref="A1:C2"/>
    <mergeCell ref="D1:G1"/>
  </mergeCells>
  <phoneticPr fontId="10" type="noConversion"/>
  <printOptions horizontalCentered="1"/>
  <pageMargins left="1.0236220472440944" right="0.74803149606299213" top="1.1417322834645669" bottom="0.70866141732283472" header="0.55118110236220474" footer="0.51181102362204722"/>
  <pageSetup paperSize="9" scale="80" orientation="landscape" r:id="rId1"/>
  <headerFooter alignWithMargins="0">
    <oddHeader>&amp;C&amp;"Times New Roman CE,Félkövér"&amp;18Reconciliation of quarterly non-GAAP group financial measures
(in HUF millions)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YTD Group</vt:lpstr>
      <vt:lpstr>Q-o-Q Group </vt:lpstr>
      <vt:lpstr>'Q-o-Q Group '!Nyomtatási_terület</vt:lpstr>
      <vt:lpstr>'YTD Group'!Nyomtatási_terület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Walfisch Rita</cp:lastModifiedBy>
  <cp:lastPrinted>2017-05-09T08:03:25Z</cp:lastPrinted>
  <dcterms:created xsi:type="dcterms:W3CDTF">2007-05-07T09:20:29Z</dcterms:created>
  <dcterms:modified xsi:type="dcterms:W3CDTF">2021-02-25T12:26:26Z</dcterms:modified>
</cp:coreProperties>
</file>